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8_{D95BEE74-E494-4F16-AE2B-5D9F5D846612}" xr6:coauthVersionLast="47" xr6:coauthVersionMax="47" xr10:uidLastSave="{00000000-0000-0000-0000-000000000000}"/>
  <bookViews>
    <workbookView xWindow="-120" yWindow="-120" windowWidth="29040" windowHeight="15840" xr2:uid="{35020CD1-6B8B-481C-8122-9A30D9F7941C}"/>
  </bookViews>
  <sheets>
    <sheet name="FY2023" sheetId="1" r:id="rId1"/>
  </sheets>
  <definedNames>
    <definedName name="_xlnm.Print_Area" localSheetId="0">'FY2023'!$A$1:$N$32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K11" i="1"/>
  <c r="M11" i="1"/>
  <c r="L11" i="1"/>
  <c r="L24" i="1"/>
  <c r="N10" i="1"/>
  <c r="N11" i="1" s="1"/>
  <c r="G18" i="1"/>
  <c r="H18" i="1"/>
  <c r="I18" i="1"/>
  <c r="J18" i="1"/>
  <c r="K18" i="1"/>
  <c r="L18" i="1"/>
  <c r="M18" i="1"/>
  <c r="N18" i="1"/>
  <c r="G24" i="1"/>
  <c r="H24" i="1"/>
  <c r="I24" i="1"/>
  <c r="J24" i="1"/>
  <c r="K24" i="1"/>
  <c r="M24" i="1"/>
  <c r="N24" i="1"/>
  <c r="G26" i="1" l="1"/>
  <c r="J26" i="1"/>
  <c r="M26" i="1"/>
  <c r="I26" i="1"/>
  <c r="N26" i="1"/>
  <c r="L26" i="1"/>
  <c r="K26" i="1"/>
  <c r="H26" i="1"/>
</calcChain>
</file>

<file path=xl/sharedStrings.xml><?xml version="1.0" encoding="utf-8"?>
<sst xmlns="http://schemas.openxmlformats.org/spreadsheetml/2006/main" count="49" uniqueCount="42">
  <si>
    <t>^ Subject to Refi or Trade Back Option on December 31, 2023 of $96,500.00. Buyback decreased from $109,500.00 with loan extension.</t>
  </si>
  <si>
    <t>Total - County</t>
  </si>
  <si>
    <t>Sub-Total</t>
  </si>
  <si>
    <t>Cadence Bank ^</t>
  </si>
  <si>
    <t>2022 Mack Truck</t>
  </si>
  <si>
    <t>Bancorp South*^</t>
  </si>
  <si>
    <t>2017 John Deer Motor Grader</t>
  </si>
  <si>
    <t>Bancorp South</t>
  </si>
  <si>
    <t>R&amp;B #4</t>
  </si>
  <si>
    <t xml:space="preserve">2022 Mack Truck - Refinance </t>
  </si>
  <si>
    <t>2016 Cat  Loader</t>
  </si>
  <si>
    <t>FNB LEASING</t>
  </si>
  <si>
    <t>2014 John Deer Motor Grader</t>
  </si>
  <si>
    <t>FNB Leasing</t>
  </si>
  <si>
    <t>R&amp;B #3</t>
  </si>
  <si>
    <t xml:space="preserve">2022 Mack Truck </t>
  </si>
  <si>
    <t>2022 Komatsu Motor Grader</t>
  </si>
  <si>
    <t>R&amp;B #1</t>
  </si>
  <si>
    <t>9-30-23 Ending Principal Balance</t>
  </si>
  <si>
    <t>Current Year Decreases</t>
  </si>
  <si>
    <t>Current Year Increases</t>
  </si>
  <si>
    <t>Total Payment FYE 2023</t>
  </si>
  <si>
    <t>Interest Payment FYE 2023</t>
  </si>
  <si>
    <t>Principal Payment FYE 2023</t>
  </si>
  <si>
    <t>9-30-22 Principal Balance</t>
  </si>
  <si>
    <t xml:space="preserve"> Amount</t>
  </si>
  <si>
    <t>Due</t>
  </si>
  <si>
    <t>Date</t>
  </si>
  <si>
    <t xml:space="preserve">Rate </t>
  </si>
  <si>
    <t>Original Note</t>
  </si>
  <si>
    <t xml:space="preserve">Int </t>
  </si>
  <si>
    <t>Security</t>
  </si>
  <si>
    <t>Fund/Lender</t>
  </si>
  <si>
    <t>Trinity County Debt Schedule Fiscal Year Sept. 30, 2023</t>
  </si>
  <si>
    <t>FNB Leasing **</t>
  </si>
  <si>
    <t>** Five Year Lease Purchase with Balloon Payment 5-5-2027</t>
  </si>
  <si>
    <t>2022 Mack Truck - Refinanced</t>
  </si>
  <si>
    <t>2020 CAT 926M Wheel Loader</t>
  </si>
  <si>
    <t>FNB Leasing *</t>
  </si>
  <si>
    <t>* Subject to Refi or Trade Back Option on June 15, 2023 of $125,000.00</t>
  </si>
  <si>
    <t xml:space="preserve">*^2022 Mack Trucks Refinanced Until New Equipment Becomes Available </t>
  </si>
  <si>
    <t>Cadence Bank^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</si>
</sst>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165" fontId="0" fillId="0" borderId="0" xfId="0" applyNumberFormat="1"/>
    <xf numFmtId="44" fontId="3" fillId="0" borderId="0" xfId="2" applyNumberFormat="1" applyBorder="1"/>
    <xf numFmtId="44" fontId="0" fillId="0" borderId="0" xfId="1" applyFont="1" applyBorder="1"/>
    <xf numFmtId="0" fontId="2" fillId="0" borderId="0" xfId="0" applyFont="1"/>
    <xf numFmtId="165" fontId="0" fillId="0" borderId="1" xfId="0" applyNumberFormat="1" applyBorder="1"/>
    <xf numFmtId="165" fontId="0" fillId="0" borderId="2" xfId="0" applyNumberFormat="1" applyBorder="1"/>
    <xf numFmtId="14" fontId="0" fillId="0" borderId="0" xfId="0" applyNumberFormat="1"/>
    <xf numFmtId="0" fontId="0" fillId="0" borderId="3" xfId="0" applyBorder="1"/>
    <xf numFmtId="43" fontId="0" fillId="0" borderId="0" xfId="0" applyNumberFormat="1"/>
    <xf numFmtId="2" fontId="0" fillId="0" borderId="0" xfId="0" applyNumberFormat="1"/>
    <xf numFmtId="0" fontId="0" fillId="0" borderId="4" xfId="0" applyBorder="1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3" xfId="0" applyBorder="1" applyAlignment="1">
      <alignment wrapText="1"/>
    </xf>
    <xf numFmtId="0" fontId="0" fillId="0" borderId="0" xfId="0" applyAlignment="1">
      <alignment vertical="top"/>
    </xf>
    <xf numFmtId="0" fontId="0" fillId="0" borderId="0" xfId="0" quotePrefix="1" applyAlignment="1">
      <alignment wrapText="1"/>
    </xf>
    <xf numFmtId="44" fontId="4" fillId="0" borderId="0" xfId="0" applyNumberFormat="1" applyFont="1"/>
    <xf numFmtId="0" fontId="0" fillId="0" borderId="5" xfId="0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0" fillId="2" borderId="0" xfId="0" applyFill="1" applyAlignment="1">
      <alignment vertical="top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/>
    <xf numFmtId="0" fontId="6" fillId="0" borderId="0" xfId="0" applyFont="1"/>
    <xf numFmtId="165" fontId="0" fillId="0" borderId="1" xfId="1" applyNumberFormat="1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6EB53-E3B5-4364-8C98-C8152CDB9F7A}">
  <sheetPr>
    <pageSetUpPr fitToPage="1"/>
  </sheetPr>
  <dimension ref="A1:O34"/>
  <sheetViews>
    <sheetView tabSelected="1" workbookViewId="0">
      <selection activeCell="A29" sqref="A29"/>
    </sheetView>
  </sheetViews>
  <sheetFormatPr defaultRowHeight="15" x14ac:dyDescent="0.25"/>
  <cols>
    <col min="2" max="2" width="12.7109375" customWidth="1"/>
    <col min="3" max="3" width="26.28515625" customWidth="1"/>
    <col min="5" max="5" width="11.28515625" customWidth="1"/>
    <col min="6" max="6" width="11" customWidth="1"/>
    <col min="7" max="7" width="12.7109375" bestFit="1" customWidth="1"/>
    <col min="8" max="8" width="13.42578125" customWidth="1"/>
    <col min="9" max="9" width="14" customWidth="1"/>
    <col min="10" max="10" width="11.5703125" customWidth="1"/>
    <col min="11" max="11" width="13.85546875" customWidth="1"/>
    <col min="12" max="12" width="11.28515625" customWidth="1"/>
    <col min="13" max="13" width="11.140625" bestFit="1" customWidth="1"/>
    <col min="14" max="14" width="13" customWidth="1"/>
    <col min="15" max="15" width="15.7109375" customWidth="1"/>
  </cols>
  <sheetData>
    <row r="1" spans="1:15" x14ac:dyDescent="0.25">
      <c r="A1" s="34" t="s">
        <v>33</v>
      </c>
      <c r="B1" s="11"/>
      <c r="C1" s="11"/>
      <c r="D1" s="11"/>
      <c r="E1" s="11"/>
      <c r="F1" s="11"/>
      <c r="N1" s="34"/>
    </row>
    <row r="2" spans="1:15" x14ac:dyDescent="0.25">
      <c r="A2" s="34"/>
      <c r="B2" s="11"/>
      <c r="C2" s="11"/>
      <c r="D2" s="11"/>
      <c r="E2" s="11"/>
      <c r="F2" s="11"/>
    </row>
    <row r="3" spans="1:15" x14ac:dyDescent="0.25">
      <c r="A3" s="33" t="s">
        <v>32</v>
      </c>
      <c r="C3" s="32" t="s">
        <v>31</v>
      </c>
      <c r="D3" s="32" t="s">
        <v>30</v>
      </c>
      <c r="E3" s="31"/>
      <c r="F3" s="31" t="s">
        <v>29</v>
      </c>
      <c r="G3" s="31"/>
    </row>
    <row r="4" spans="1:15" ht="60" x14ac:dyDescent="0.25">
      <c r="A4" s="30"/>
      <c r="D4" s="29" t="s">
        <v>28</v>
      </c>
      <c r="E4" s="28" t="s">
        <v>27</v>
      </c>
      <c r="F4" s="28" t="s">
        <v>26</v>
      </c>
      <c r="G4" s="27" t="s">
        <v>25</v>
      </c>
      <c r="H4" s="26" t="s">
        <v>24</v>
      </c>
      <c r="I4" s="26" t="s">
        <v>23</v>
      </c>
      <c r="J4" s="26" t="s">
        <v>22</v>
      </c>
      <c r="K4" s="26" t="s">
        <v>21</v>
      </c>
      <c r="L4" s="26" t="s">
        <v>20</v>
      </c>
      <c r="M4" s="26" t="s">
        <v>19</v>
      </c>
      <c r="N4" s="26" t="s">
        <v>18</v>
      </c>
    </row>
    <row r="5" spans="1:15" x14ac:dyDescent="0.25">
      <c r="E5" s="25"/>
    </row>
    <row r="6" spans="1:15" x14ac:dyDescent="0.25">
      <c r="A6" s="20" t="s">
        <v>17</v>
      </c>
    </row>
    <row r="7" spans="1:15" x14ac:dyDescent="0.25">
      <c r="A7" s="19" t="s">
        <v>38</v>
      </c>
      <c r="C7" t="s">
        <v>37</v>
      </c>
      <c r="D7" s="5">
        <v>2.5499999999999998E-2</v>
      </c>
      <c r="E7" s="14">
        <v>43997</v>
      </c>
      <c r="F7" s="14">
        <v>45092</v>
      </c>
      <c r="G7" s="8">
        <v>167395.56</v>
      </c>
      <c r="H7" s="8">
        <v>139489.81</v>
      </c>
      <c r="I7" s="8">
        <v>14488.81</v>
      </c>
      <c r="J7" s="8">
        <v>3556.99</v>
      </c>
      <c r="K7" s="8">
        <v>18045.8</v>
      </c>
      <c r="L7" s="8"/>
      <c r="M7" s="8">
        <v>125000</v>
      </c>
      <c r="N7" s="8"/>
    </row>
    <row r="8" spans="1:15" ht="15.75" thickBot="1" x14ac:dyDescent="0.3">
      <c r="A8" s="19" t="s">
        <v>34</v>
      </c>
      <c r="C8" t="s">
        <v>16</v>
      </c>
      <c r="D8" s="5">
        <v>2.9499999999999998E-2</v>
      </c>
      <c r="E8" s="14">
        <v>44656</v>
      </c>
      <c r="F8" s="14">
        <v>46512</v>
      </c>
      <c r="G8" s="8">
        <v>260050</v>
      </c>
      <c r="H8" s="8">
        <v>260050</v>
      </c>
      <c r="I8" s="8">
        <v>22328.53</v>
      </c>
      <c r="J8" s="8">
        <v>7671.48</v>
      </c>
      <c r="K8" s="8">
        <v>30000</v>
      </c>
      <c r="L8" s="8"/>
      <c r="M8" s="8"/>
      <c r="N8" s="8">
        <v>237721.48</v>
      </c>
    </row>
    <row r="9" spans="1:15" x14ac:dyDescent="0.25">
      <c r="A9" t="s">
        <v>5</v>
      </c>
      <c r="C9" s="18" t="s">
        <v>15</v>
      </c>
      <c r="D9" s="5">
        <v>2.12E-2</v>
      </c>
      <c r="E9" s="14">
        <v>44328</v>
      </c>
      <c r="F9" s="14">
        <v>44724</v>
      </c>
      <c r="G9" s="8">
        <v>122500</v>
      </c>
      <c r="H9" s="8">
        <v>110665.83</v>
      </c>
      <c r="I9" s="8">
        <v>12115.83</v>
      </c>
      <c r="J9" s="8"/>
      <c r="K9" s="8">
        <v>12115.83</v>
      </c>
      <c r="L9" s="8"/>
      <c r="M9" s="8">
        <v>12115.83</v>
      </c>
      <c r="N9" s="8"/>
      <c r="O9" s="7"/>
    </row>
    <row r="10" spans="1:15" ht="15.75" thickBot="1" x14ac:dyDescent="0.3">
      <c r="A10" t="s">
        <v>41</v>
      </c>
      <c r="C10" s="15" t="s">
        <v>36</v>
      </c>
      <c r="D10" s="5">
        <v>5.3999999999999999E-2</v>
      </c>
      <c r="E10" s="14">
        <v>44926</v>
      </c>
      <c r="F10" s="14">
        <v>45291</v>
      </c>
      <c r="G10" s="8">
        <v>98550</v>
      </c>
      <c r="H10" s="7"/>
      <c r="I10" s="8"/>
      <c r="J10" s="8"/>
      <c r="K10" s="8"/>
      <c r="L10" s="8">
        <v>5455</v>
      </c>
      <c r="M10" s="8"/>
      <c r="N10" s="8">
        <f>SUM(G10+L10)</f>
        <v>104005</v>
      </c>
      <c r="O10" s="7"/>
    </row>
    <row r="11" spans="1:15" x14ac:dyDescent="0.25">
      <c r="A11" s="11" t="s">
        <v>2</v>
      </c>
      <c r="E11" s="14"/>
      <c r="F11" s="14"/>
      <c r="G11" s="13">
        <f>SUM(G7:G10)</f>
        <v>648495.56000000006</v>
      </c>
      <c r="H11" s="13">
        <f>SUM(H7:H9)</f>
        <v>510205.64</v>
      </c>
      <c r="I11" s="13">
        <f>SUM(I7:I9)</f>
        <v>48933.17</v>
      </c>
      <c r="J11" s="13">
        <f>SUM(J7:J9)</f>
        <v>11228.47</v>
      </c>
      <c r="K11" s="13">
        <f>SUM(K7:K9)</f>
        <v>60161.630000000005</v>
      </c>
      <c r="L11" s="13">
        <f>SUM(L6:L10)</f>
        <v>5455</v>
      </c>
      <c r="M11" s="13">
        <f>SUM(M7:M10)</f>
        <v>137115.82999999999</v>
      </c>
      <c r="N11" s="13">
        <f>SUM(N8:N10)</f>
        <v>341726.48</v>
      </c>
    </row>
    <row r="12" spans="1:15" x14ac:dyDescent="0.25">
      <c r="E12" s="14"/>
      <c r="F12" s="14"/>
      <c r="M12" s="7"/>
    </row>
    <row r="13" spans="1:15" x14ac:dyDescent="0.25">
      <c r="A13" s="20" t="s">
        <v>14</v>
      </c>
      <c r="E13" s="14"/>
      <c r="F13" s="14"/>
      <c r="M13" s="7"/>
    </row>
    <row r="14" spans="1:15" x14ac:dyDescent="0.25">
      <c r="A14" s="19" t="s">
        <v>13</v>
      </c>
      <c r="C14" t="s">
        <v>12</v>
      </c>
      <c r="D14" s="5">
        <v>3.5000000000000003E-2</v>
      </c>
      <c r="E14" s="14">
        <v>44734</v>
      </c>
      <c r="F14" s="14">
        <v>46560</v>
      </c>
      <c r="G14" s="8">
        <v>100250</v>
      </c>
      <c r="H14" s="8">
        <v>100250</v>
      </c>
      <c r="I14" s="8">
        <v>18694.57</v>
      </c>
      <c r="J14" s="8">
        <v>3508.75</v>
      </c>
      <c r="K14" s="8">
        <v>22203.32</v>
      </c>
      <c r="L14" s="8"/>
      <c r="M14" s="8"/>
      <c r="N14" s="8">
        <v>81555.429999999993</v>
      </c>
      <c r="O14" s="8"/>
    </row>
    <row r="15" spans="1:15" ht="15.75" thickBot="1" x14ac:dyDescent="0.3">
      <c r="A15" t="s">
        <v>11</v>
      </c>
      <c r="C15" s="24" t="s">
        <v>10</v>
      </c>
      <c r="D15" s="5">
        <v>3.5000000000000003E-2</v>
      </c>
      <c r="E15" s="14">
        <v>43753</v>
      </c>
      <c r="F15" s="14">
        <v>45214</v>
      </c>
      <c r="G15" s="8">
        <v>125246.33</v>
      </c>
      <c r="H15" s="8">
        <v>43209.91</v>
      </c>
      <c r="I15" s="8">
        <v>43209.91</v>
      </c>
      <c r="J15" s="8">
        <v>1500.35</v>
      </c>
      <c r="K15" s="8">
        <v>44710.06</v>
      </c>
      <c r="L15" s="8"/>
      <c r="M15" s="8">
        <v>44710.06</v>
      </c>
      <c r="N15" s="8"/>
      <c r="O15" s="1"/>
    </row>
    <row r="16" spans="1:15" x14ac:dyDescent="0.25">
      <c r="A16" t="s">
        <v>5</v>
      </c>
      <c r="C16" s="18" t="s">
        <v>4</v>
      </c>
      <c r="D16" s="5">
        <v>2.12E-2</v>
      </c>
      <c r="E16" s="14">
        <v>44500</v>
      </c>
      <c r="F16" s="14">
        <v>44719</v>
      </c>
      <c r="G16" s="8">
        <v>122500</v>
      </c>
      <c r="H16" s="8">
        <v>110665.83</v>
      </c>
      <c r="I16" s="8">
        <v>12115.83</v>
      </c>
      <c r="J16" s="8"/>
      <c r="K16" s="8">
        <v>12115.83</v>
      </c>
      <c r="L16" s="8"/>
      <c r="M16" s="8">
        <v>12115.83</v>
      </c>
      <c r="N16" s="8"/>
      <c r="O16" s="16"/>
    </row>
    <row r="17" spans="1:15" ht="15.75" thickBot="1" x14ac:dyDescent="0.3">
      <c r="A17" s="23" t="s">
        <v>41</v>
      </c>
      <c r="C17" s="22" t="s">
        <v>9</v>
      </c>
      <c r="D17" s="5">
        <v>5.3999999999999999E-2</v>
      </c>
      <c r="E17" s="14">
        <v>44926</v>
      </c>
      <c r="F17" s="14">
        <v>45291</v>
      </c>
      <c r="G17" s="8">
        <v>98550</v>
      </c>
      <c r="H17" s="8"/>
      <c r="I17" s="8"/>
      <c r="J17" s="8"/>
      <c r="K17" s="8"/>
      <c r="L17" s="8">
        <v>5455</v>
      </c>
      <c r="M17" s="8"/>
      <c r="N17" s="8">
        <v>104005.4</v>
      </c>
      <c r="O17" s="7"/>
    </row>
    <row r="18" spans="1:15" x14ac:dyDescent="0.25">
      <c r="A18" s="11" t="s">
        <v>2</v>
      </c>
      <c r="E18" s="14"/>
      <c r="F18" s="14"/>
      <c r="G18" s="13">
        <f t="shared" ref="G18:N18" si="0">SUM(G14:G17)</f>
        <v>446546.33</v>
      </c>
      <c r="H18" s="13">
        <f t="shared" si="0"/>
        <v>254125.74</v>
      </c>
      <c r="I18" s="13">
        <f t="shared" si="0"/>
        <v>74020.31</v>
      </c>
      <c r="J18" s="13">
        <f t="shared" si="0"/>
        <v>5009.1000000000004</v>
      </c>
      <c r="K18" s="13">
        <f t="shared" si="0"/>
        <v>79029.210000000006</v>
      </c>
      <c r="L18" s="13">
        <f t="shared" si="0"/>
        <v>5455</v>
      </c>
      <c r="M18" s="13">
        <f t="shared" si="0"/>
        <v>56825.89</v>
      </c>
      <c r="N18" s="13">
        <f t="shared" si="0"/>
        <v>185560.83</v>
      </c>
    </row>
    <row r="19" spans="1:15" x14ac:dyDescent="0.25">
      <c r="A19" s="21"/>
      <c r="E19" s="14"/>
      <c r="F19" s="14"/>
    </row>
    <row r="20" spans="1:15" x14ac:dyDescent="0.25">
      <c r="A20" s="20" t="s">
        <v>8</v>
      </c>
      <c r="E20" s="14"/>
      <c r="F20" s="14"/>
      <c r="M20" s="7"/>
    </row>
    <row r="21" spans="1:15" ht="15.75" thickBot="1" x14ac:dyDescent="0.3">
      <c r="A21" s="19" t="s">
        <v>7</v>
      </c>
      <c r="C21" t="s">
        <v>6</v>
      </c>
      <c r="D21" s="5">
        <v>2.41E-2</v>
      </c>
      <c r="E21" s="14">
        <v>44663</v>
      </c>
      <c r="F21" s="14">
        <v>46489</v>
      </c>
      <c r="G21" s="8">
        <v>185000</v>
      </c>
      <c r="H21" s="8">
        <v>167485.94</v>
      </c>
      <c r="I21" s="8">
        <v>35595.519999999997</v>
      </c>
      <c r="J21" s="8">
        <v>3715.64</v>
      </c>
      <c r="K21" s="8">
        <v>39311.160000000003</v>
      </c>
      <c r="L21" s="8"/>
      <c r="M21" s="8"/>
      <c r="N21" s="8">
        <v>134824.09</v>
      </c>
    </row>
    <row r="22" spans="1:15" x14ac:dyDescent="0.25">
      <c r="A22" t="s">
        <v>5</v>
      </c>
      <c r="C22" s="18" t="s">
        <v>4</v>
      </c>
      <c r="D22" s="5">
        <v>2.12E-2</v>
      </c>
      <c r="E22" s="14">
        <v>44323</v>
      </c>
      <c r="F22" s="14">
        <v>44500</v>
      </c>
      <c r="G22" s="8">
        <v>122500</v>
      </c>
      <c r="H22" s="8">
        <v>110665.84</v>
      </c>
      <c r="I22" s="8">
        <v>12115.84</v>
      </c>
      <c r="J22" s="8"/>
      <c r="K22" s="8">
        <v>12115.84</v>
      </c>
      <c r="L22" s="8"/>
      <c r="M22" s="8">
        <v>12115.84</v>
      </c>
      <c r="N22" s="17"/>
      <c r="O22" s="16"/>
    </row>
    <row r="23" spans="1:15" ht="15.75" thickBot="1" x14ac:dyDescent="0.3">
      <c r="A23" t="s">
        <v>3</v>
      </c>
      <c r="C23" s="15" t="s">
        <v>36</v>
      </c>
      <c r="D23" s="5">
        <v>5.3999999999999999E-2</v>
      </c>
      <c r="E23" s="14">
        <v>44926</v>
      </c>
      <c r="F23" s="14">
        <v>45291</v>
      </c>
      <c r="G23" s="8">
        <v>98550</v>
      </c>
      <c r="H23" s="8"/>
      <c r="I23" s="8"/>
      <c r="J23" s="8"/>
      <c r="K23" s="8"/>
      <c r="L23" s="8">
        <v>5455</v>
      </c>
      <c r="M23" s="8"/>
      <c r="N23" s="8">
        <v>104005.4</v>
      </c>
      <c r="O23" s="7"/>
    </row>
    <row r="24" spans="1:15" x14ac:dyDescent="0.25">
      <c r="A24" s="11" t="s">
        <v>2</v>
      </c>
      <c r="G24" s="13">
        <f>SUM(G21:G23)</f>
        <v>406050</v>
      </c>
      <c r="H24" s="13">
        <f>SUM(H21:H22)</f>
        <v>278151.78000000003</v>
      </c>
      <c r="I24" s="13">
        <f>SUM(I21:I22)</f>
        <v>47711.360000000001</v>
      </c>
      <c r="J24" s="13">
        <f>SUM(J21:J22)</f>
        <v>3715.64</v>
      </c>
      <c r="K24" s="13">
        <f>SUM(K21:K22)</f>
        <v>51427</v>
      </c>
      <c r="L24" s="13">
        <f>SUM(L23)</f>
        <v>5455</v>
      </c>
      <c r="M24" s="13">
        <f>SUM(M21:M22)</f>
        <v>12115.84</v>
      </c>
      <c r="N24" s="13">
        <f>SUM(N21:N23)</f>
        <v>238829.49</v>
      </c>
    </row>
    <row r="25" spans="1:15" x14ac:dyDescent="0.25">
      <c r="L25" s="8"/>
      <c r="M25" s="7"/>
      <c r="O25" s="1"/>
    </row>
    <row r="26" spans="1:15" ht="15.75" thickBot="1" x14ac:dyDescent="0.3">
      <c r="A26" s="11" t="s">
        <v>1</v>
      </c>
      <c r="G26" s="35">
        <f t="shared" ref="G26:N26" si="1">SUM(G24+G18+G11)</f>
        <v>1501091.8900000001</v>
      </c>
      <c r="H26" s="12">
        <f t="shared" si="1"/>
        <v>1042483.16</v>
      </c>
      <c r="I26" s="12">
        <f t="shared" si="1"/>
        <v>170664.84</v>
      </c>
      <c r="J26" s="12">
        <f t="shared" si="1"/>
        <v>19953.21</v>
      </c>
      <c r="K26" s="12">
        <f t="shared" si="1"/>
        <v>190617.84000000003</v>
      </c>
      <c r="L26" s="12">
        <f t="shared" si="1"/>
        <v>16365</v>
      </c>
      <c r="M26" s="12">
        <f t="shared" si="1"/>
        <v>206057.56</v>
      </c>
      <c r="N26" s="12">
        <f t="shared" si="1"/>
        <v>766116.79999999993</v>
      </c>
    </row>
    <row r="27" spans="1:15" ht="15.75" thickTop="1" x14ac:dyDescent="0.25">
      <c r="A27" s="11"/>
      <c r="G27" s="10"/>
      <c r="H27" s="1"/>
      <c r="I27" s="1"/>
      <c r="J27" s="9"/>
      <c r="K27" s="1"/>
      <c r="L27" s="1"/>
      <c r="M27" s="8"/>
      <c r="N27" s="1"/>
    </row>
    <row r="28" spans="1:15" x14ac:dyDescent="0.25">
      <c r="A28" t="s">
        <v>39</v>
      </c>
      <c r="G28" s="10"/>
      <c r="H28" s="1"/>
      <c r="I28" s="1"/>
      <c r="J28" s="9"/>
      <c r="K28" s="1"/>
      <c r="L28" s="1"/>
      <c r="M28" s="8"/>
      <c r="N28" s="1"/>
    </row>
    <row r="29" spans="1:15" x14ac:dyDescent="0.25">
      <c r="A29" t="s">
        <v>35</v>
      </c>
      <c r="G29" s="10"/>
      <c r="H29" s="1"/>
      <c r="I29" s="1"/>
      <c r="J29" s="9"/>
      <c r="K29" s="1"/>
      <c r="L29" s="1"/>
      <c r="M29" s="8"/>
      <c r="N29" s="1"/>
    </row>
    <row r="30" spans="1:15" x14ac:dyDescent="0.25">
      <c r="A30" t="s">
        <v>40</v>
      </c>
      <c r="L30" s="8"/>
      <c r="M30" s="7"/>
      <c r="O30" s="1"/>
    </row>
    <row r="31" spans="1:15" x14ac:dyDescent="0.25">
      <c r="A31" t="s">
        <v>0</v>
      </c>
      <c r="K31" s="8"/>
      <c r="O31" s="1"/>
    </row>
    <row r="34" spans="3:14" x14ac:dyDescent="0.25">
      <c r="C34" s="6"/>
      <c r="D34" s="5"/>
      <c r="E34" s="4"/>
      <c r="F34" s="4"/>
      <c r="G34" s="3"/>
      <c r="H34" s="3"/>
      <c r="I34" s="1"/>
      <c r="J34" s="1"/>
      <c r="K34" s="1"/>
      <c r="L34" s="2"/>
      <c r="M34" s="2"/>
      <c r="N34" s="1"/>
    </row>
  </sheetData>
  <pageMargins left="0.7" right="0.7" top="0.75" bottom="0.75" header="0.3" footer="0.3"/>
  <pageSetup scale="67" fitToHeight="0" orientation="landscape" r:id="rId1"/>
  <headerFooter>
    <oddFooter>&amp;L&amp;Z&amp;F</oddFooter>
  </headerFooter>
  <ignoredErrors>
    <ignoredError sqref="L24 L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FY2023</vt:lpstr>
      <vt:lpstr>'FY2023'!Print_Area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TC-Auditor</dc:creator>
  <cp:lastModifiedBy>Treasurer Hargrave</cp:lastModifiedBy>
  <cp:lastPrinted>2023-01-18T15:09:46Z</cp:lastPrinted>
  <dcterms:created xsi:type="dcterms:W3CDTF">2023-01-12T16:27:44Z</dcterms:created>
  <dcterms:modified xsi:type="dcterms:W3CDTF">2023-02-23T15:12:49Z</dcterms:modified>
</cp:coreProperties>
</file>